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8_{C3A577D1-1CB5-407F-9FC2-6BC2E8C81129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C5" i="1"/>
  <c r="C6" i="1"/>
  <c r="C7" i="1"/>
  <c r="C8" i="1"/>
  <c r="C9" i="1"/>
  <c r="C10" i="1"/>
  <c r="C11" i="1"/>
  <c r="C12" i="1"/>
  <c r="C13" i="1"/>
  <c r="C4" i="1"/>
  <c r="E4" i="1" s="1"/>
  <c r="J5" i="1" l="1"/>
  <c r="J6" i="1"/>
  <c r="J7" i="1"/>
  <c r="J8" i="1"/>
  <c r="J9" i="1"/>
  <c r="J10" i="1"/>
  <c r="J11" i="1"/>
  <c r="J12" i="1"/>
  <c r="J13" i="1"/>
  <c r="J14" i="1"/>
  <c r="J4" i="1"/>
  <c r="G4" i="1"/>
  <c r="G5" i="1"/>
  <c r="G6" i="1"/>
  <c r="G7" i="1"/>
  <c r="G8" i="1"/>
  <c r="G9" i="1"/>
  <c r="G10" i="1"/>
  <c r="G11" i="1"/>
  <c r="G12" i="1"/>
  <c r="G13" i="1"/>
  <c r="G14" i="1"/>
  <c r="E5" i="1"/>
  <c r="E6" i="1"/>
  <c r="E7" i="1"/>
  <c r="E8" i="1"/>
  <c r="K8" i="1" s="1"/>
  <c r="E9" i="1"/>
  <c r="E10" i="1"/>
  <c r="H4" i="1"/>
  <c r="F5" i="1"/>
  <c r="F6" i="1"/>
  <c r="D6" i="1" s="1"/>
  <c r="F7" i="1"/>
  <c r="F8" i="1"/>
  <c r="F9" i="1"/>
  <c r="F4" i="1"/>
  <c r="F11" i="1"/>
  <c r="E12" i="1"/>
  <c r="K12" i="1" s="1"/>
  <c r="E13" i="1"/>
  <c r="E14" i="1"/>
  <c r="F10" i="1"/>
  <c r="D10" i="1" s="1"/>
  <c r="K10" i="1" l="1"/>
  <c r="H7" i="1"/>
  <c r="H9" i="1"/>
  <c r="H8" i="1"/>
  <c r="D8" i="1"/>
  <c r="I8" i="1" s="1"/>
  <c r="D5" i="1"/>
  <c r="H5" i="1"/>
  <c r="K5" i="1"/>
  <c r="K9" i="1"/>
  <c r="K7" i="1"/>
  <c r="D9" i="1"/>
  <c r="D7" i="1"/>
  <c r="I7" i="1" s="1"/>
  <c r="H6" i="1"/>
  <c r="I6" i="1" s="1"/>
  <c r="K6" i="1"/>
  <c r="K4" i="1"/>
  <c r="H12" i="1"/>
  <c r="H10" i="1"/>
  <c r="I10" i="1" s="1"/>
  <c r="K14" i="1"/>
  <c r="H14" i="1"/>
  <c r="F14" i="1"/>
  <c r="D14" i="1" s="1"/>
  <c r="L14" i="1" s="1"/>
  <c r="K13" i="1"/>
  <c r="H13" i="1"/>
  <c r="F13" i="1"/>
  <c r="D13" i="1" s="1"/>
  <c r="F12" i="1"/>
  <c r="D12" i="1" s="1"/>
  <c r="I12" i="1" s="1"/>
  <c r="E11" i="1"/>
  <c r="D11" i="1" s="1"/>
  <c r="D4" i="1"/>
  <c r="I4" i="1" s="1"/>
  <c r="L10" i="1"/>
  <c r="I9" i="1" l="1"/>
  <c r="L12" i="1"/>
  <c r="I5" i="1"/>
  <c r="L13" i="1"/>
  <c r="I13" i="1"/>
  <c r="M12" i="1"/>
  <c r="K11" i="1"/>
  <c r="L11" i="1" s="1"/>
  <c r="H11" i="1"/>
  <c r="I11" i="1" s="1"/>
  <c r="I14" i="1"/>
  <c r="M14" i="1" s="1"/>
  <c r="M10" i="1"/>
  <c r="L5" i="1"/>
  <c r="L6" i="1"/>
  <c r="L7" i="1"/>
  <c r="L8" i="1"/>
  <c r="L9" i="1"/>
  <c r="M13" i="1" l="1"/>
  <c r="M11" i="1"/>
  <c r="M9" i="1" l="1"/>
  <c r="M6" i="1"/>
  <c r="M8" i="1"/>
  <c r="M5" i="1"/>
  <c r="M7" i="1"/>
  <c r="L4" i="1" l="1"/>
  <c r="M4" i="1" s="1"/>
</calcChain>
</file>

<file path=xl/sharedStrings.xml><?xml version="1.0" encoding="utf-8"?>
<sst xmlns="http://schemas.openxmlformats.org/spreadsheetml/2006/main" count="17" uniqueCount="17">
  <si>
    <t>Podstawa opodatkowania</t>
  </si>
  <si>
    <t>Podstawa oskładkowania</t>
  </si>
  <si>
    <t>Brutto świadczenie</t>
  </si>
  <si>
    <t>9 składka</t>
  </si>
  <si>
    <t>netto
za
 09-2019</t>
  </si>
  <si>
    <t>netto
za
 10-2019</t>
  </si>
  <si>
    <t>zaliczka za 09-2019
wg skali 18%-46,33
od podstawy opodatkowania</t>
  </si>
  <si>
    <t>1,25% pobierana ze świadczenia</t>
  </si>
  <si>
    <t>7,75% pobierana z zaliczki na podatek</t>
  </si>
  <si>
    <t>zaliczka za 10-2019
wg skali 17%-43,76
od podstawy opodatkowania</t>
  </si>
  <si>
    <t>zaliczka wg 
skali 18%-46,33
od podstwy opodatkowania</t>
  </si>
  <si>
    <t>zaliczka wg 
skali 17%-43,76
od podstwy opodatkowania</t>
  </si>
  <si>
    <t xml:space="preserve">zaliczka 
do US 
za 
09-2019
obniżona 
o składkę
7,75%
</t>
  </si>
  <si>
    <t xml:space="preserve">zaliczka 
do US 
za 
10-2019
obniżona 
o składkę
7,75%
</t>
  </si>
  <si>
    <t>wzrost wypłaty  
za 10-2019</t>
  </si>
  <si>
    <t xml:space="preserve"> składki do NFZ od podstwy oskładkowania</t>
  </si>
  <si>
    <t>Wzrost wypłaty świadczeń emerytalno-rentowych za październik w związku ze zmianą  stawki podatku z 18% na 17%  i kwoty zmniejszenia zaliczki z 46,33 zł na 43,76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</si>
</sst>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8F88B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vertical="center" wrapText="1"/>
    </xf>
    <xf numFmtId="4" fontId="0" fillId="0" borderId="0" xfId="0" applyNumberFormat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2" fontId="0" fillId="0" borderId="1" xfId="0" applyNumberFormat="1" applyFill="1" applyBorder="1" applyAlignment="1">
      <alignment vertical="center" wrapText="1"/>
    </xf>
    <xf numFmtId="3" fontId="0" fillId="0" borderId="0" xfId="0" applyNumberFormat="1" applyAlignment="1">
      <alignment vertical="center" wrapText="1"/>
    </xf>
    <xf numFmtId="3" fontId="0" fillId="0" borderId="0" xfId="0" applyNumberFormat="1" applyAlignment="1">
      <alignment vertical="center"/>
    </xf>
    <xf numFmtId="4" fontId="1" fillId="2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 wrapText="1"/>
    </xf>
    <xf numFmtId="4" fontId="1" fillId="3" borderId="9" xfId="0" applyNumberFormat="1" applyFont="1" applyFill="1" applyBorder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FFF99"/>
      <color rgb="FF28F8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workbookViewId="0">
      <selection sqref="A1:M1"/>
    </sheetView>
  </sheetViews>
  <sheetFormatPr defaultRowHeight="14.4" x14ac:dyDescent="0.3"/>
  <cols>
    <col min="1" max="1" width="12.109375" customWidth="1"/>
    <col min="2" max="2" width="15.44140625" customWidth="1"/>
    <col min="3" max="3" width="16" customWidth="1"/>
    <col min="4" max="4" width="12" style="1" customWidth="1"/>
    <col min="5" max="5" width="10.88671875" style="1" customWidth="1"/>
    <col min="6" max="6" width="0.109375" style="1" customWidth="1"/>
    <col min="7" max="7" width="14.44140625" style="1" customWidth="1"/>
    <col min="8" max="8" width="11.109375" style="1" customWidth="1"/>
    <col min="9" max="9" width="10.44140625" style="1" customWidth="1"/>
    <col min="10" max="10" width="15.6640625" style="1" customWidth="1"/>
    <col min="11" max="11" width="10.109375" style="1" customWidth="1"/>
    <col min="12" max="13" width="11" style="1" customWidth="1"/>
    <col min="14" max="19" width="9.109375" style="1"/>
  </cols>
  <sheetData>
    <row r="1" spans="1:19" s="3" customFormat="1" ht="39.75" customHeight="1" x14ac:dyDescent="0.3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2"/>
      <c r="O1" s="2"/>
      <c r="P1" s="2"/>
      <c r="Q1" s="2"/>
      <c r="R1" s="2"/>
      <c r="S1" s="2"/>
    </row>
    <row r="2" spans="1:19" s="3" customFormat="1" ht="44.25" customHeight="1" x14ac:dyDescent="0.3">
      <c r="A2" s="18" t="s">
        <v>2</v>
      </c>
      <c r="B2" s="18" t="s">
        <v>0</v>
      </c>
      <c r="C2" s="18" t="s">
        <v>1</v>
      </c>
      <c r="D2" s="15" t="s">
        <v>15</v>
      </c>
      <c r="E2" s="16"/>
      <c r="F2" s="17"/>
      <c r="G2" s="15" t="s">
        <v>6</v>
      </c>
      <c r="H2" s="17"/>
      <c r="I2" s="21" t="s">
        <v>4</v>
      </c>
      <c r="J2" s="15" t="s">
        <v>9</v>
      </c>
      <c r="K2" s="17"/>
      <c r="L2" s="23" t="s">
        <v>5</v>
      </c>
      <c r="M2" s="19" t="s">
        <v>14</v>
      </c>
      <c r="N2" s="2"/>
      <c r="O2" s="2"/>
      <c r="P2" s="2"/>
      <c r="Q2" s="2"/>
      <c r="R2" s="2"/>
      <c r="S2" s="2"/>
    </row>
    <row r="3" spans="1:19" s="5" customFormat="1" ht="115.2" x14ac:dyDescent="0.3">
      <c r="A3" s="18"/>
      <c r="B3" s="18"/>
      <c r="C3" s="18"/>
      <c r="D3" s="4" t="s">
        <v>7</v>
      </c>
      <c r="E3" s="4" t="s">
        <v>8</v>
      </c>
      <c r="F3" s="4" t="s">
        <v>3</v>
      </c>
      <c r="G3" s="4" t="s">
        <v>10</v>
      </c>
      <c r="H3" s="13" t="s">
        <v>12</v>
      </c>
      <c r="I3" s="22"/>
      <c r="J3" s="4" t="s">
        <v>11</v>
      </c>
      <c r="K3" s="13" t="s">
        <v>13</v>
      </c>
      <c r="L3" s="24"/>
      <c r="M3" s="20"/>
    </row>
    <row r="4" spans="1:19" s="5" customFormat="1" ht="24.9" customHeight="1" x14ac:dyDescent="0.3">
      <c r="A4" s="4">
        <v>1100</v>
      </c>
      <c r="B4" s="4">
        <v>1100</v>
      </c>
      <c r="C4" s="4">
        <f>A4</f>
        <v>1100</v>
      </c>
      <c r="D4" s="4">
        <f>F4-E4</f>
        <v>13.75</v>
      </c>
      <c r="E4" s="4">
        <f t="shared" ref="E4:E14" si="0">ROUND((C4*0.0775),2)</f>
        <v>85.25</v>
      </c>
      <c r="F4" s="4">
        <f>ROUND((C4*0.09),2)</f>
        <v>99</v>
      </c>
      <c r="G4" s="4">
        <f>ROUND((B4*18%-46.33),2)</f>
        <v>151.66999999999999</v>
      </c>
      <c r="H4" s="6">
        <f>ROUND(G4-E4,0.5)</f>
        <v>66</v>
      </c>
      <c r="I4" s="12">
        <f>A4-D4-E4-H4</f>
        <v>935</v>
      </c>
      <c r="J4" s="4">
        <f>ROUND((B4*17%-43.76),2)</f>
        <v>143.24</v>
      </c>
      <c r="K4" s="6">
        <f>ROUND(J4-E4,0.5)</f>
        <v>58</v>
      </c>
      <c r="L4" s="12">
        <f>A4-D4-E4-K4</f>
        <v>943</v>
      </c>
      <c r="M4" s="11">
        <f>L4-I4</f>
        <v>8</v>
      </c>
    </row>
    <row r="5" spans="1:19" s="5" customFormat="1" ht="24.9" customHeight="1" x14ac:dyDescent="0.3">
      <c r="A5" s="4">
        <v>1500</v>
      </c>
      <c r="B5" s="4">
        <v>1500</v>
      </c>
      <c r="C5" s="4">
        <f t="shared" ref="C5:C13" si="1">A5</f>
        <v>1500</v>
      </c>
      <c r="D5" s="4">
        <f t="shared" ref="D5:D14" si="2">F5-E5</f>
        <v>18.75</v>
      </c>
      <c r="E5" s="4">
        <f t="shared" si="0"/>
        <v>116.25</v>
      </c>
      <c r="F5" s="4">
        <f t="shared" ref="F5:F14" si="3">ROUND((C5*0.09),2)</f>
        <v>135</v>
      </c>
      <c r="G5" s="4">
        <f t="shared" ref="G5:G14" si="4">ROUND((B5*18%-46.33),2)</f>
        <v>223.67</v>
      </c>
      <c r="H5" s="6">
        <f t="shared" ref="H5:H14" si="5">ROUND(G5-E5,0.5)</f>
        <v>107</v>
      </c>
      <c r="I5" s="12">
        <f t="shared" ref="I5:I14" si="6">A5-D5-E5-H5</f>
        <v>1258</v>
      </c>
      <c r="J5" s="4">
        <f t="shared" ref="J5:J14" si="7">ROUND((B5*17%-43.76),2)</f>
        <v>211.24</v>
      </c>
      <c r="K5" s="6">
        <f t="shared" ref="K5:K14" si="8">ROUND(J5-E5,0.5)</f>
        <v>95</v>
      </c>
      <c r="L5" s="12">
        <f t="shared" ref="L5:L14" si="9">A5-D5-E5-K5</f>
        <v>1270</v>
      </c>
      <c r="M5" s="11">
        <f t="shared" ref="M5:M14" si="10">L5-I5</f>
        <v>12</v>
      </c>
    </row>
    <row r="6" spans="1:19" s="5" customFormat="1" ht="24.9" customHeight="1" x14ac:dyDescent="0.3">
      <c r="A6" s="4">
        <v>2000</v>
      </c>
      <c r="B6" s="4">
        <v>2000</v>
      </c>
      <c r="C6" s="4">
        <f t="shared" si="1"/>
        <v>2000</v>
      </c>
      <c r="D6" s="4">
        <f t="shared" si="2"/>
        <v>25</v>
      </c>
      <c r="E6" s="4">
        <f t="shared" si="0"/>
        <v>155</v>
      </c>
      <c r="F6" s="4">
        <f t="shared" si="3"/>
        <v>180</v>
      </c>
      <c r="G6" s="4">
        <f t="shared" si="4"/>
        <v>313.67</v>
      </c>
      <c r="H6" s="6">
        <f t="shared" si="5"/>
        <v>159</v>
      </c>
      <c r="I6" s="12">
        <f t="shared" si="6"/>
        <v>1661</v>
      </c>
      <c r="J6" s="4">
        <f t="shared" si="7"/>
        <v>296.24</v>
      </c>
      <c r="K6" s="6">
        <f t="shared" si="8"/>
        <v>141</v>
      </c>
      <c r="L6" s="12">
        <f t="shared" si="9"/>
        <v>1679</v>
      </c>
      <c r="M6" s="11">
        <f t="shared" si="10"/>
        <v>18</v>
      </c>
    </row>
    <row r="7" spans="1:19" s="5" customFormat="1" ht="24.9" customHeight="1" x14ac:dyDescent="0.3">
      <c r="A7" s="4">
        <v>2500</v>
      </c>
      <c r="B7" s="4">
        <v>2500</v>
      </c>
      <c r="C7" s="4">
        <f t="shared" si="1"/>
        <v>2500</v>
      </c>
      <c r="D7" s="4">
        <f t="shared" si="2"/>
        <v>31.25</v>
      </c>
      <c r="E7" s="4">
        <f t="shared" si="0"/>
        <v>193.75</v>
      </c>
      <c r="F7" s="4">
        <f t="shared" si="3"/>
        <v>225</v>
      </c>
      <c r="G7" s="4">
        <f t="shared" si="4"/>
        <v>403.67</v>
      </c>
      <c r="H7" s="6">
        <f t="shared" si="5"/>
        <v>210</v>
      </c>
      <c r="I7" s="12">
        <f t="shared" si="6"/>
        <v>2065</v>
      </c>
      <c r="J7" s="4">
        <f t="shared" si="7"/>
        <v>381.24</v>
      </c>
      <c r="K7" s="6">
        <f t="shared" si="8"/>
        <v>187</v>
      </c>
      <c r="L7" s="12">
        <f t="shared" si="9"/>
        <v>2088</v>
      </c>
      <c r="M7" s="11">
        <f t="shared" si="10"/>
        <v>23</v>
      </c>
    </row>
    <row r="8" spans="1:19" s="5" customFormat="1" ht="24.9" customHeight="1" x14ac:dyDescent="0.3">
      <c r="A8" s="4">
        <v>3000</v>
      </c>
      <c r="B8" s="4">
        <v>3000</v>
      </c>
      <c r="C8" s="4">
        <f t="shared" si="1"/>
        <v>3000</v>
      </c>
      <c r="D8" s="4">
        <f t="shared" si="2"/>
        <v>37.5</v>
      </c>
      <c r="E8" s="4">
        <f t="shared" si="0"/>
        <v>232.5</v>
      </c>
      <c r="F8" s="4">
        <f t="shared" si="3"/>
        <v>270</v>
      </c>
      <c r="G8" s="4">
        <f t="shared" si="4"/>
        <v>493.67</v>
      </c>
      <c r="H8" s="6">
        <f t="shared" si="5"/>
        <v>261</v>
      </c>
      <c r="I8" s="12">
        <f t="shared" si="6"/>
        <v>2469</v>
      </c>
      <c r="J8" s="4">
        <f t="shared" si="7"/>
        <v>466.24</v>
      </c>
      <c r="K8" s="6">
        <f t="shared" si="8"/>
        <v>234</v>
      </c>
      <c r="L8" s="12">
        <f t="shared" si="9"/>
        <v>2496</v>
      </c>
      <c r="M8" s="11">
        <f t="shared" si="10"/>
        <v>27</v>
      </c>
    </row>
    <row r="9" spans="1:19" s="5" customFormat="1" ht="24.9" customHeight="1" x14ac:dyDescent="0.3">
      <c r="A9" s="4">
        <v>3500</v>
      </c>
      <c r="B9" s="4">
        <v>3500</v>
      </c>
      <c r="C9" s="4">
        <f t="shared" si="1"/>
        <v>3500</v>
      </c>
      <c r="D9" s="4">
        <f t="shared" si="2"/>
        <v>43.75</v>
      </c>
      <c r="E9" s="4">
        <f t="shared" si="0"/>
        <v>271.25</v>
      </c>
      <c r="F9" s="4">
        <f t="shared" si="3"/>
        <v>315</v>
      </c>
      <c r="G9" s="4">
        <f t="shared" si="4"/>
        <v>583.66999999999996</v>
      </c>
      <c r="H9" s="6">
        <f t="shared" si="5"/>
        <v>312</v>
      </c>
      <c r="I9" s="12">
        <f t="shared" si="6"/>
        <v>2873</v>
      </c>
      <c r="J9" s="4">
        <f t="shared" si="7"/>
        <v>551.24</v>
      </c>
      <c r="K9" s="6">
        <f t="shared" si="8"/>
        <v>280</v>
      </c>
      <c r="L9" s="12">
        <f t="shared" si="9"/>
        <v>2905</v>
      </c>
      <c r="M9" s="11">
        <f t="shared" si="10"/>
        <v>32</v>
      </c>
    </row>
    <row r="10" spans="1:19" s="5" customFormat="1" ht="24.9" customHeight="1" x14ac:dyDescent="0.3">
      <c r="A10" s="7">
        <v>4000</v>
      </c>
      <c r="B10" s="7">
        <v>4000</v>
      </c>
      <c r="C10" s="4">
        <f t="shared" si="1"/>
        <v>4000</v>
      </c>
      <c r="D10" s="8">
        <f t="shared" si="2"/>
        <v>50</v>
      </c>
      <c r="E10" s="8">
        <f t="shared" si="0"/>
        <v>310</v>
      </c>
      <c r="F10" s="4">
        <f t="shared" si="3"/>
        <v>360</v>
      </c>
      <c r="G10" s="4">
        <f t="shared" si="4"/>
        <v>673.67</v>
      </c>
      <c r="H10" s="6">
        <f t="shared" si="5"/>
        <v>364</v>
      </c>
      <c r="I10" s="12">
        <f t="shared" si="6"/>
        <v>3276</v>
      </c>
      <c r="J10" s="4">
        <f t="shared" si="7"/>
        <v>636.24</v>
      </c>
      <c r="K10" s="6">
        <f t="shared" si="8"/>
        <v>326</v>
      </c>
      <c r="L10" s="12">
        <f t="shared" si="9"/>
        <v>3314</v>
      </c>
      <c r="M10" s="11">
        <f t="shared" si="10"/>
        <v>38</v>
      </c>
    </row>
    <row r="11" spans="1:19" s="5" customFormat="1" ht="24.9" customHeight="1" x14ac:dyDescent="0.3">
      <c r="A11" s="4">
        <v>4500</v>
      </c>
      <c r="B11" s="4">
        <v>4500</v>
      </c>
      <c r="C11" s="4">
        <f t="shared" si="1"/>
        <v>4500</v>
      </c>
      <c r="D11" s="4">
        <f t="shared" si="2"/>
        <v>56.25</v>
      </c>
      <c r="E11" s="4">
        <f t="shared" si="0"/>
        <v>348.75</v>
      </c>
      <c r="F11" s="4">
        <f t="shared" si="3"/>
        <v>405</v>
      </c>
      <c r="G11" s="4">
        <f t="shared" si="4"/>
        <v>763.67</v>
      </c>
      <c r="H11" s="6">
        <f t="shared" si="5"/>
        <v>415</v>
      </c>
      <c r="I11" s="12">
        <f>A11-D11-E11-H11</f>
        <v>3680</v>
      </c>
      <c r="J11" s="4">
        <f t="shared" si="7"/>
        <v>721.24</v>
      </c>
      <c r="K11" s="6">
        <f t="shared" si="8"/>
        <v>372</v>
      </c>
      <c r="L11" s="12">
        <f t="shared" si="9"/>
        <v>3723</v>
      </c>
      <c r="M11" s="11">
        <f t="shared" si="10"/>
        <v>43</v>
      </c>
    </row>
    <row r="12" spans="1:19" s="5" customFormat="1" ht="24.9" customHeight="1" x14ac:dyDescent="0.3">
      <c r="A12" s="4">
        <v>5000</v>
      </c>
      <c r="B12" s="4">
        <v>5000</v>
      </c>
      <c r="C12" s="4">
        <f t="shared" si="1"/>
        <v>5000</v>
      </c>
      <c r="D12" s="4">
        <f t="shared" si="2"/>
        <v>62.5</v>
      </c>
      <c r="E12" s="4">
        <f t="shared" si="0"/>
        <v>387.5</v>
      </c>
      <c r="F12" s="4">
        <f t="shared" si="3"/>
        <v>450</v>
      </c>
      <c r="G12" s="4">
        <f t="shared" si="4"/>
        <v>853.67</v>
      </c>
      <c r="H12" s="6">
        <f t="shared" si="5"/>
        <v>466</v>
      </c>
      <c r="I12" s="12">
        <f t="shared" si="6"/>
        <v>4084</v>
      </c>
      <c r="J12" s="4">
        <f t="shared" si="7"/>
        <v>806.24</v>
      </c>
      <c r="K12" s="6">
        <f t="shared" si="8"/>
        <v>419</v>
      </c>
      <c r="L12" s="12">
        <f t="shared" si="9"/>
        <v>4131</v>
      </c>
      <c r="M12" s="11">
        <f t="shared" si="10"/>
        <v>47</v>
      </c>
    </row>
    <row r="13" spans="1:19" s="5" customFormat="1" ht="24.9" customHeight="1" x14ac:dyDescent="0.3">
      <c r="A13" s="4">
        <v>6000</v>
      </c>
      <c r="B13" s="4">
        <v>6000</v>
      </c>
      <c r="C13" s="4">
        <f t="shared" si="1"/>
        <v>6000</v>
      </c>
      <c r="D13" s="4">
        <f t="shared" si="2"/>
        <v>75</v>
      </c>
      <c r="E13" s="4">
        <f t="shared" si="0"/>
        <v>465</v>
      </c>
      <c r="F13" s="4">
        <f t="shared" si="3"/>
        <v>540</v>
      </c>
      <c r="G13" s="4">
        <f t="shared" si="4"/>
        <v>1033.67</v>
      </c>
      <c r="H13" s="6">
        <f t="shared" si="5"/>
        <v>569</v>
      </c>
      <c r="I13" s="12">
        <f t="shared" si="6"/>
        <v>4891</v>
      </c>
      <c r="J13" s="4">
        <f t="shared" si="7"/>
        <v>976.24</v>
      </c>
      <c r="K13" s="6">
        <f t="shared" si="8"/>
        <v>511</v>
      </c>
      <c r="L13" s="12">
        <f t="shared" si="9"/>
        <v>4949</v>
      </c>
      <c r="M13" s="11">
        <f t="shared" si="10"/>
        <v>58</v>
      </c>
    </row>
    <row r="14" spans="1:19" s="5" customFormat="1" ht="24.9" customHeight="1" x14ac:dyDescent="0.3">
      <c r="A14" s="4">
        <v>7000</v>
      </c>
      <c r="B14" s="4">
        <v>7000</v>
      </c>
      <c r="C14" s="4">
        <f>A14</f>
        <v>7000</v>
      </c>
      <c r="D14" s="4">
        <f t="shared" si="2"/>
        <v>87.5</v>
      </c>
      <c r="E14" s="4">
        <f t="shared" si="0"/>
        <v>542.5</v>
      </c>
      <c r="F14" s="4">
        <f t="shared" si="3"/>
        <v>630</v>
      </c>
      <c r="G14" s="4">
        <f t="shared" si="4"/>
        <v>1213.67</v>
      </c>
      <c r="H14" s="6">
        <f t="shared" si="5"/>
        <v>671</v>
      </c>
      <c r="I14" s="12">
        <f t="shared" si="6"/>
        <v>5699</v>
      </c>
      <c r="J14" s="4">
        <f t="shared" si="7"/>
        <v>1146.24</v>
      </c>
      <c r="K14" s="6">
        <f t="shared" si="8"/>
        <v>604</v>
      </c>
      <c r="L14" s="12">
        <f t="shared" si="9"/>
        <v>5766</v>
      </c>
      <c r="M14" s="11">
        <f t="shared" si="10"/>
        <v>67</v>
      </c>
    </row>
    <row r="15" spans="1:19" s="5" customFormat="1" x14ac:dyDescent="0.3">
      <c r="H15" s="9"/>
    </row>
    <row r="16" spans="1:19" s="5" customFormat="1" x14ac:dyDescent="0.3">
      <c r="H16" s="9"/>
    </row>
    <row r="17" spans="4:19" s="5" customFormat="1" x14ac:dyDescent="0.3">
      <c r="H17" s="9"/>
    </row>
    <row r="18" spans="4:19" s="5" customFormat="1" x14ac:dyDescent="0.3">
      <c r="H18" s="9"/>
    </row>
    <row r="19" spans="4:19" s="5" customFormat="1" x14ac:dyDescent="0.3">
      <c r="H19" s="9"/>
    </row>
    <row r="20" spans="4:19" s="5" customFormat="1" x14ac:dyDescent="0.3">
      <c r="H20" s="9"/>
    </row>
    <row r="21" spans="4:19" s="3" customFormat="1" x14ac:dyDescent="0.3">
      <c r="D21" s="2"/>
      <c r="E21" s="2"/>
      <c r="F21" s="2"/>
      <c r="G21" s="2"/>
      <c r="H21" s="10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4:19" s="3" customFormat="1" x14ac:dyDescent="0.3">
      <c r="D22" s="2"/>
      <c r="E22" s="2"/>
      <c r="F22" s="2"/>
      <c r="G22" s="2"/>
      <c r="H22" s="1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4:19" s="3" customFormat="1" x14ac:dyDescent="0.3"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4:19" s="3" customFormat="1" x14ac:dyDescent="0.3"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4:19" s="3" customFormat="1" x14ac:dyDescent="0.3"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4:19" s="3" customFormat="1" x14ac:dyDescent="0.3"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4:19" s="3" customFormat="1" x14ac:dyDescent="0.3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4:19" s="3" customFormat="1" x14ac:dyDescent="0.3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4:19" s="3" customFormat="1" x14ac:dyDescent="0.3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4:19" s="3" customFormat="1" x14ac:dyDescent="0.3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4:19" s="3" customFormat="1" x14ac:dyDescent="0.3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4:19" s="3" customFormat="1" x14ac:dyDescent="0.3"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4:19" s="3" customFormat="1" x14ac:dyDescent="0.3"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4:19" s="3" customFormat="1" x14ac:dyDescent="0.3"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</sheetData>
  <mergeCells count="10">
    <mergeCell ref="A1:M1"/>
    <mergeCell ref="D2:F2"/>
    <mergeCell ref="A2:A3"/>
    <mergeCell ref="B2:B3"/>
    <mergeCell ref="C2:C3"/>
    <mergeCell ref="M2:M3"/>
    <mergeCell ref="G2:H2"/>
    <mergeCell ref="J2:K2"/>
    <mergeCell ref="I2:I3"/>
    <mergeCell ref="L2:L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2019-10-01T07:37:00Z</dcterms:modified>
</cp:coreProperties>
</file>